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uel.yoo\Downloads\"/>
    </mc:Choice>
  </mc:AlternateContent>
  <xr:revisionPtr revIDLastSave="0" documentId="13_ncr:1_{70F96C69-281F-4AF7-875B-97CF6CB7931A}" xr6:coauthVersionLast="47" xr6:coauthVersionMax="47" xr10:uidLastSave="{00000000-0000-0000-0000-000000000000}"/>
  <bookViews>
    <workbookView xWindow="-15456" yWindow="24" windowWidth="15552" windowHeight="16656" activeTab="1" xr2:uid="{A30B2AB2-57BC-4DAA-AD65-A472171D1D30}"/>
  </bookViews>
  <sheets>
    <sheet name="Sheet1" sheetId="1" r:id="rId1"/>
    <sheet name="Sheet1 (2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L3" i="2"/>
  <c r="F5" i="2"/>
  <c r="E5" i="2"/>
  <c r="D8" i="2"/>
  <c r="D6" i="2"/>
  <c r="D5" i="2"/>
  <c r="D4" i="2" l="1"/>
  <c r="D3" i="2"/>
  <c r="C3" i="2"/>
  <c r="J3" i="2"/>
  <c r="J4" i="2"/>
  <c r="J5" i="2"/>
  <c r="G3" i="2" l="1"/>
  <c r="H3" i="2" s="1"/>
  <c r="K5" i="2"/>
  <c r="K6" i="2"/>
  <c r="K7" i="2"/>
  <c r="K8" i="2"/>
  <c r="K9" i="2"/>
  <c r="K10" i="2"/>
  <c r="K11" i="2"/>
  <c r="E3" i="2" l="1"/>
  <c r="F3" i="2" s="1"/>
  <c r="I5" i="2"/>
  <c r="H5" i="2"/>
  <c r="G5" i="2"/>
  <c r="G4" i="2"/>
  <c r="H4" i="2" s="1"/>
  <c r="I4" i="2" s="1"/>
  <c r="G3" i="1"/>
  <c r="G4" i="1"/>
  <c r="K11" i="1"/>
  <c r="K10" i="1"/>
  <c r="K9" i="1"/>
  <c r="K7" i="1"/>
  <c r="D8" i="1"/>
  <c r="K8" i="1" s="1"/>
  <c r="D6" i="1"/>
  <c r="K6" i="1" s="1"/>
  <c r="J5" i="1"/>
  <c r="I5" i="1"/>
  <c r="H5" i="1"/>
  <c r="G5" i="1"/>
  <c r="F5" i="1"/>
  <c r="E5" i="1"/>
  <c r="D5" i="1"/>
  <c r="D4" i="1"/>
  <c r="D3" i="1"/>
  <c r="E3" i="1" s="1"/>
  <c r="E4" i="2" l="1"/>
  <c r="F4" i="2" s="1"/>
  <c r="K4" i="2"/>
  <c r="K13" i="2" s="1"/>
  <c r="I3" i="2"/>
  <c r="K3" i="2" s="1"/>
  <c r="K5" i="1"/>
  <c r="K15" i="1"/>
  <c r="F3" i="1"/>
  <c r="H3" i="1" s="1"/>
  <c r="E4" i="1"/>
  <c r="I3" i="1" l="1"/>
  <c r="J3" i="1" s="1"/>
  <c r="K3" i="1"/>
  <c r="F4" i="1"/>
  <c r="H4" i="1" s="1"/>
  <c r="I4" i="1" l="1"/>
  <c r="J4" i="1" s="1"/>
  <c r="K4" i="1" l="1"/>
  <c r="K12" i="1" s="1"/>
  <c r="K13" i="1" s="1"/>
  <c r="K14" i="1" s="1"/>
  <c r="K14" i="2" l="1"/>
</calcChain>
</file>

<file path=xl/sharedStrings.xml><?xml version="1.0" encoding="utf-8"?>
<sst xmlns="http://schemas.openxmlformats.org/spreadsheetml/2006/main" count="47" uniqueCount="25">
  <si>
    <t>1 Year Maintenance fee for license 114331 (renewal period: Sep 03, 2025-Sep 02, 2026) Dapper for 2,000 buses and 8 users Add-on: 8 CAPTOR, 8 Arc Flash Evaluation, 2 A_FAULT, 1 Equipment Evaluation, 2 TMS, 1 HI_WAVE, 1 Unbalanced/Single Phase, 1 I*SIM, 3 ArcCalc</t>
  </si>
  <si>
    <t>Dapper</t>
  </si>
  <si>
    <t>Study Module</t>
  </si>
  <si>
    <t>User Count</t>
  </si>
  <si>
    <t>CAPTOR</t>
  </si>
  <si>
    <t>Arc Flash</t>
  </si>
  <si>
    <t>A_FAULT</t>
  </si>
  <si>
    <t>Equipment Eval</t>
  </si>
  <si>
    <t>TMS</t>
  </si>
  <si>
    <t>HI_WAVE</t>
  </si>
  <si>
    <t>Unbalanced</t>
  </si>
  <si>
    <t>I*SIM</t>
  </si>
  <si>
    <t>ArcCalc</t>
  </si>
  <si>
    <t>List Price 
User 1</t>
  </si>
  <si>
    <t>User 2</t>
  </si>
  <si>
    <t>User 3</t>
  </si>
  <si>
    <t>User 4</t>
  </si>
  <si>
    <t xml:space="preserve">
User 5</t>
  </si>
  <si>
    <t xml:space="preserve">
User 6</t>
  </si>
  <si>
    <t xml:space="preserve">
User 7</t>
  </si>
  <si>
    <t xml:space="preserve">
User 8</t>
  </si>
  <si>
    <t>Total</t>
  </si>
  <si>
    <t>+5% @ 2000 buses</t>
  </si>
  <si>
    <t>-20% timely renewal discount</t>
  </si>
  <si>
    <t>Arc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</si>
</sst>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_);[Red]\(&quot;$&quot;#,##0.0\)"/>
  </numFmts>
  <fonts count="2">
    <font>
      <sz val="11"/>
      <color theme="1"/>
      <name val="Calibri"/>
      <family val="2"/>
      <scheme val="minor"/>
    </font>
    <font>
      <sz val="10"/>
      <color rgb="FF000000"/>
      <name val="OpenSans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8" fontId="0" fillId="0" borderId="0" xfId="0" applyNumberFormat="1"/>
    <xf numFmtId="8" fontId="1" fillId="0" borderId="0" xfId="0" applyNumberFormat="1" applyFont="1"/>
    <xf numFmtId="0" fontId="0" fillId="0" borderId="0" xfId="0" quotePrefix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10</xdr:col>
      <xdr:colOff>229592</xdr:colOff>
      <xdr:row>45</xdr:row>
      <xdr:rowOff>105428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F41C8D-4F8E-4490-5E6B-86F5E13BE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7106642" cy="4677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10</xdr:col>
      <xdr:colOff>229592</xdr:colOff>
      <xdr:row>46</xdr:row>
      <xdr:rowOff>105428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AEA31-3DDE-02B4-BCB2-771921486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1500"/>
          <a:ext cx="7106642" cy="4677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78BE-7EC0-4390-A781-210F421B1273}">
  <dimension ref="A1:K18"/>
  <sheetViews>
    <sheetView workbookViewId="0">
      <selection activeCell="A22" sqref="A22"/>
    </sheetView>
  </sheetViews>
  <sheetFormatPr defaultRowHeight="14.4"/>
  <cols>
    <col min="1" max="1" width="18" customWidth="1"/>
    <col min="2" max="2" width="11.5546875" customWidth="1"/>
    <col min="3" max="3" width="9.5546875" customWidth="1"/>
    <col min="11" max="11" width="10.88671875" bestFit="1" customWidth="1"/>
  </cols>
  <sheetData>
    <row r="1" spans="1:11">
      <c r="A1" t="s">
        <v>0</v>
      </c>
    </row>
    <row r="2" spans="1:11" ht="28.8">
      <c r="A2" t="s">
        <v>2</v>
      </c>
      <c r="B2" t="s">
        <v>3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</row>
    <row r="3" spans="1:11">
      <c r="A3" t="s">
        <v>1</v>
      </c>
      <c r="B3">
        <v>8</v>
      </c>
      <c r="C3" s="1">
        <v>585</v>
      </c>
      <c r="D3" s="1">
        <f>C3-(C3*0.3)</f>
        <v>409.5</v>
      </c>
      <c r="E3" s="1">
        <f>D3</f>
        <v>409.5</v>
      </c>
      <c r="F3" s="1">
        <f>E3</f>
        <v>409.5</v>
      </c>
      <c r="G3" s="1">
        <f>C3-(C3*0.4)</f>
        <v>351</v>
      </c>
      <c r="H3" s="1">
        <f t="shared" ref="H3:J4" si="0">G3</f>
        <v>351</v>
      </c>
      <c r="I3" s="1">
        <f t="shared" si="0"/>
        <v>351</v>
      </c>
      <c r="J3" s="1">
        <f t="shared" si="0"/>
        <v>351</v>
      </c>
      <c r="K3" s="1">
        <f t="shared" ref="K3:K11" si="1">SUM(C3:J3)</f>
        <v>3217.5</v>
      </c>
    </row>
    <row r="4" spans="1:11">
      <c r="A4" t="s">
        <v>4</v>
      </c>
      <c r="B4">
        <v>8</v>
      </c>
      <c r="C4" s="1">
        <v>585</v>
      </c>
      <c r="D4" s="1">
        <f>C4-(C4*0.3)</f>
        <v>409.5</v>
      </c>
      <c r="E4" s="1">
        <f>D4</f>
        <v>409.5</v>
      </c>
      <c r="F4" s="1">
        <f>E4</f>
        <v>409.5</v>
      </c>
      <c r="G4" s="1">
        <f>C4-(C4*0.4)</f>
        <v>351</v>
      </c>
      <c r="H4" s="1">
        <f t="shared" si="0"/>
        <v>351</v>
      </c>
      <c r="I4" s="1">
        <f t="shared" si="0"/>
        <v>351</v>
      </c>
      <c r="J4" s="1">
        <f t="shared" si="0"/>
        <v>351</v>
      </c>
      <c r="K4" s="1">
        <f t="shared" si="1"/>
        <v>3217.5</v>
      </c>
    </row>
    <row r="5" spans="1:11">
      <c r="A5" t="s">
        <v>5</v>
      </c>
      <c r="B5">
        <v>8</v>
      </c>
      <c r="C5" s="1">
        <v>480</v>
      </c>
      <c r="D5" s="3">
        <f>C5-(C5*0.3)</f>
        <v>336</v>
      </c>
      <c r="E5" s="3">
        <f>C5-(C5*0.3)</f>
        <v>336</v>
      </c>
      <c r="F5" s="3">
        <f>C5-(C5*0.3)</f>
        <v>336</v>
      </c>
      <c r="G5" s="3">
        <f>C5-(C5*0.4)</f>
        <v>288</v>
      </c>
      <c r="H5" s="3">
        <f>C5-(C5*0.4)</f>
        <v>288</v>
      </c>
      <c r="I5" s="3">
        <f>C5-(C5*0.4)</f>
        <v>288</v>
      </c>
      <c r="J5" s="3">
        <f>C5-(C5*0.4)</f>
        <v>288</v>
      </c>
      <c r="K5" s="1">
        <f t="shared" si="1"/>
        <v>2640</v>
      </c>
    </row>
    <row r="6" spans="1:11">
      <c r="A6" t="s">
        <v>6</v>
      </c>
      <c r="B6">
        <v>2</v>
      </c>
      <c r="C6" s="1">
        <v>280</v>
      </c>
      <c r="D6" s="3">
        <f>C6-(C6*0.3)</f>
        <v>196</v>
      </c>
      <c r="K6" s="1">
        <f t="shared" si="1"/>
        <v>476</v>
      </c>
    </row>
    <row r="7" spans="1:11">
      <c r="A7" t="s">
        <v>7</v>
      </c>
      <c r="B7">
        <v>1</v>
      </c>
      <c r="C7" s="1">
        <v>280</v>
      </c>
      <c r="K7" s="1">
        <f t="shared" si="1"/>
        <v>280</v>
      </c>
    </row>
    <row r="8" spans="1:11">
      <c r="A8" t="s">
        <v>8</v>
      </c>
      <c r="B8">
        <v>2</v>
      </c>
      <c r="C8" s="1">
        <v>410</v>
      </c>
      <c r="D8" s="3">
        <f>C8-(C8*0.3)</f>
        <v>287</v>
      </c>
      <c r="K8" s="1">
        <f t="shared" si="1"/>
        <v>697</v>
      </c>
    </row>
    <row r="9" spans="1:11">
      <c r="A9" t="s">
        <v>9</v>
      </c>
      <c r="B9">
        <v>1</v>
      </c>
      <c r="C9" s="1">
        <v>340</v>
      </c>
      <c r="K9" s="1">
        <f t="shared" si="1"/>
        <v>340</v>
      </c>
    </row>
    <row r="10" spans="1:11">
      <c r="A10" t="s">
        <v>10</v>
      </c>
      <c r="B10">
        <v>1</v>
      </c>
      <c r="C10" s="1">
        <v>470</v>
      </c>
      <c r="K10" s="1">
        <f t="shared" si="1"/>
        <v>470</v>
      </c>
    </row>
    <row r="11" spans="1:11">
      <c r="A11" t="s">
        <v>11</v>
      </c>
      <c r="B11">
        <v>1</v>
      </c>
      <c r="C11" s="1">
        <v>670</v>
      </c>
      <c r="K11" s="1">
        <f t="shared" si="1"/>
        <v>670</v>
      </c>
    </row>
    <row r="12" spans="1:11">
      <c r="A12" s="6"/>
      <c r="C12" s="1"/>
      <c r="K12" s="1">
        <f>SUM(K3:K11)</f>
        <v>12008</v>
      </c>
    </row>
    <row r="13" spans="1:11">
      <c r="A13" s="6" t="s">
        <v>22</v>
      </c>
      <c r="C13" s="1"/>
      <c r="K13" s="1">
        <f>K12+(K12*0.05)</f>
        <v>12608.4</v>
      </c>
    </row>
    <row r="14" spans="1:11">
      <c r="A14" s="6" t="s">
        <v>23</v>
      </c>
      <c r="C14" s="1"/>
      <c r="K14" s="1">
        <f>K13-(K13*0.2)</f>
        <v>10086.719999999999</v>
      </c>
    </row>
    <row r="15" spans="1:11">
      <c r="A15" t="s">
        <v>12</v>
      </c>
      <c r="B15">
        <v>3</v>
      </c>
      <c r="C15" s="5">
        <v>170</v>
      </c>
      <c r="D15" s="5">
        <v>170</v>
      </c>
      <c r="E15" s="5">
        <v>170</v>
      </c>
      <c r="K15" s="4">
        <f>SUM(C15:J15)</f>
        <v>510</v>
      </c>
    </row>
    <row r="16" spans="1:11">
      <c r="K16" s="1"/>
    </row>
    <row r="17" spans="1:11">
      <c r="A17" s="6"/>
      <c r="K17" s="4"/>
    </row>
    <row r="18" spans="1:11">
      <c r="K18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926C-807B-42B4-9FA8-19D2AF755D73}">
  <dimension ref="A1:N16"/>
  <sheetViews>
    <sheetView tabSelected="1" workbookViewId="0">
      <selection activeCell="K16" sqref="K16"/>
    </sheetView>
  </sheetViews>
  <sheetFormatPr defaultRowHeight="14.4"/>
  <cols>
    <col min="1" max="1" width="18" customWidth="1"/>
    <col min="2" max="2" width="11.5546875" customWidth="1"/>
    <col min="3" max="3" width="9.5546875" customWidth="1"/>
    <col min="11" max="11" width="10.88671875" bestFit="1" customWidth="1"/>
  </cols>
  <sheetData>
    <row r="1" spans="1:14">
      <c r="A1" t="s">
        <v>0</v>
      </c>
    </row>
    <row r="2" spans="1:14" ht="28.8">
      <c r="A2" t="s">
        <v>2</v>
      </c>
      <c r="B2" t="s">
        <v>3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</row>
    <row r="3" spans="1:14">
      <c r="A3" t="s">
        <v>1</v>
      </c>
      <c r="B3">
        <v>8</v>
      </c>
      <c r="C3" s="1">
        <f>585</f>
        <v>585</v>
      </c>
      <c r="D3" s="7">
        <f>C3-(C3*0.4)</f>
        <v>351</v>
      </c>
      <c r="E3" s="7">
        <f>D3</f>
        <v>351</v>
      </c>
      <c r="F3" s="7">
        <f>E3</f>
        <v>351</v>
      </c>
      <c r="G3" s="7">
        <f>C3-(C3*0.4)</f>
        <v>351</v>
      </c>
      <c r="H3" s="7">
        <f t="shared" ref="H3:J4" si="0">G3</f>
        <v>351</v>
      </c>
      <c r="I3" s="7">
        <f t="shared" si="0"/>
        <v>351</v>
      </c>
      <c r="J3" s="7">
        <f>C3-(C3*0.4)</f>
        <v>351</v>
      </c>
      <c r="K3" s="7">
        <f>SUM(C3:J3)</f>
        <v>3042</v>
      </c>
      <c r="L3">
        <f>K3*1.05</f>
        <v>3194.1</v>
      </c>
    </row>
    <row r="4" spans="1:14">
      <c r="A4" t="s">
        <v>4</v>
      </c>
      <c r="B4">
        <v>8</v>
      </c>
      <c r="C4" s="1">
        <v>585</v>
      </c>
      <c r="D4" s="7">
        <f>C4-(C4*0.4)</f>
        <v>351</v>
      </c>
      <c r="E4" s="7">
        <f>D4</f>
        <v>351</v>
      </c>
      <c r="F4" s="7">
        <f>E4</f>
        <v>351</v>
      </c>
      <c r="G4" s="7">
        <f>C4-(C4*0.4)</f>
        <v>351</v>
      </c>
      <c r="H4" s="7">
        <f t="shared" si="0"/>
        <v>351</v>
      </c>
      <c r="I4" s="7">
        <f t="shared" si="0"/>
        <v>351</v>
      </c>
      <c r="J4" s="7">
        <f t="shared" ref="J4:J5" si="1">C4-(C4*0.4)</f>
        <v>351</v>
      </c>
      <c r="K4" s="7">
        <f t="shared" ref="K4:K11" si="2">SUM(C4:J4)</f>
        <v>3042</v>
      </c>
    </row>
    <row r="5" spans="1:14">
      <c r="A5" t="s">
        <v>5</v>
      </c>
      <c r="B5">
        <v>8</v>
      </c>
      <c r="C5" s="1">
        <v>480</v>
      </c>
      <c r="D5" s="7">
        <f>C5-(C5*0.4)</f>
        <v>288</v>
      </c>
      <c r="E5" s="7">
        <f>C5-(C5*0.4)</f>
        <v>288</v>
      </c>
      <c r="F5" s="7">
        <f>C5-(C5*0.4)</f>
        <v>288</v>
      </c>
      <c r="G5" s="7">
        <f>C5-(C5*0.4)</f>
        <v>288</v>
      </c>
      <c r="H5" s="7">
        <f>C5-(C5*0.4)</f>
        <v>288</v>
      </c>
      <c r="I5" s="7">
        <f>C5-(C5*0.4)</f>
        <v>288</v>
      </c>
      <c r="J5" s="7">
        <f t="shared" si="1"/>
        <v>288</v>
      </c>
      <c r="K5" s="7">
        <f t="shared" si="2"/>
        <v>2496</v>
      </c>
    </row>
    <row r="6" spans="1:14">
      <c r="A6" t="s">
        <v>6</v>
      </c>
      <c r="B6">
        <v>2</v>
      </c>
      <c r="C6" s="1">
        <v>280</v>
      </c>
      <c r="D6" s="7">
        <f>C6-(C6*0.3)</f>
        <v>196</v>
      </c>
      <c r="E6" s="7"/>
      <c r="F6" s="7"/>
      <c r="G6" s="7"/>
      <c r="H6" s="7"/>
      <c r="I6" s="7"/>
      <c r="J6" s="7"/>
      <c r="K6" s="7">
        <f t="shared" si="2"/>
        <v>476</v>
      </c>
    </row>
    <row r="7" spans="1:14">
      <c r="A7" t="s">
        <v>7</v>
      </c>
      <c r="B7">
        <v>1</v>
      </c>
      <c r="C7" s="1">
        <v>280</v>
      </c>
      <c r="D7" s="7"/>
      <c r="E7" s="7"/>
      <c r="F7" s="7"/>
      <c r="G7" s="7"/>
      <c r="H7" s="7"/>
      <c r="I7" s="7"/>
      <c r="J7" s="7"/>
      <c r="K7" s="7">
        <f t="shared" si="2"/>
        <v>280</v>
      </c>
    </row>
    <row r="8" spans="1:14">
      <c r="A8" t="s">
        <v>8</v>
      </c>
      <c r="B8">
        <v>2</v>
      </c>
      <c r="C8" s="1">
        <v>410</v>
      </c>
      <c r="D8" s="7">
        <f>C8-(C8*0.3)</f>
        <v>287</v>
      </c>
      <c r="E8" s="7"/>
      <c r="F8" s="7"/>
      <c r="G8" s="7"/>
      <c r="H8" s="7"/>
      <c r="I8" s="7"/>
      <c r="J8" s="7"/>
      <c r="K8" s="7">
        <f t="shared" si="2"/>
        <v>697</v>
      </c>
    </row>
    <row r="9" spans="1:14">
      <c r="A9" t="s">
        <v>9</v>
      </c>
      <c r="B9">
        <v>1</v>
      </c>
      <c r="C9" s="1">
        <v>340</v>
      </c>
      <c r="D9" s="7"/>
      <c r="E9" s="7"/>
      <c r="F9" s="7"/>
      <c r="G9" s="7"/>
      <c r="H9" s="7"/>
      <c r="I9" s="7"/>
      <c r="J9" s="7"/>
      <c r="K9" s="7">
        <f t="shared" si="2"/>
        <v>340</v>
      </c>
    </row>
    <row r="10" spans="1:14">
      <c r="A10" t="s">
        <v>10</v>
      </c>
      <c r="B10">
        <v>1</v>
      </c>
      <c r="C10" s="1">
        <v>470</v>
      </c>
      <c r="D10" s="7"/>
      <c r="E10" s="7"/>
      <c r="F10" s="7"/>
      <c r="G10" s="7"/>
      <c r="H10" s="7"/>
      <c r="I10" s="7"/>
      <c r="J10" s="7"/>
      <c r="K10" s="7">
        <f t="shared" si="2"/>
        <v>470</v>
      </c>
    </row>
    <row r="11" spans="1:14">
      <c r="A11" t="s">
        <v>11</v>
      </c>
      <c r="B11">
        <v>1</v>
      </c>
      <c r="C11" s="1">
        <v>670</v>
      </c>
      <c r="D11" s="7"/>
      <c r="E11" s="7"/>
      <c r="F11" s="7"/>
      <c r="G11" s="7"/>
      <c r="H11" s="7"/>
      <c r="I11" s="7"/>
      <c r="J11" s="7"/>
      <c r="K11" s="7">
        <f t="shared" si="2"/>
        <v>670</v>
      </c>
    </row>
    <row r="12" spans="1:14">
      <c r="A12" t="s">
        <v>24</v>
      </c>
      <c r="B12">
        <v>3</v>
      </c>
      <c r="C12" s="1">
        <v>150</v>
      </c>
      <c r="D12" s="1">
        <v>150</v>
      </c>
      <c r="E12" s="1">
        <v>150</v>
      </c>
      <c r="F12" s="7"/>
      <c r="G12" s="7"/>
      <c r="H12" s="7"/>
      <c r="I12" s="7"/>
      <c r="J12" s="7"/>
      <c r="K12" s="7">
        <f>SUM(C12:J12)</f>
        <v>450</v>
      </c>
    </row>
    <row r="13" spans="1:14">
      <c r="D13" s="7"/>
      <c r="E13" s="7"/>
      <c r="F13" s="7"/>
      <c r="G13" s="7"/>
      <c r="H13" s="7"/>
      <c r="I13" s="7"/>
      <c r="J13" s="7"/>
      <c r="K13" s="7">
        <f>SUM(K3:K12)</f>
        <v>11963</v>
      </c>
      <c r="N13" s="7"/>
    </row>
    <row r="14" spans="1:14">
      <c r="D14" s="7"/>
      <c r="E14" s="7"/>
      <c r="F14" s="7"/>
      <c r="G14" s="7"/>
      <c r="H14" s="7"/>
      <c r="I14" s="6" t="s">
        <v>22</v>
      </c>
      <c r="J14" s="7"/>
      <c r="K14" s="7">
        <f>K13+(K13*0.05)</f>
        <v>12561.15</v>
      </c>
      <c r="M14" s="7"/>
    </row>
    <row r="16" spans="1:14">
      <c r="K16" s="7"/>
      <c r="L1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Garcia (SKM Systems Analysis, Inc.)</dc:creator>
  <cp:lastModifiedBy>Samuel Yoo (SKM Systems Analysis, Inc.)</cp:lastModifiedBy>
  <dcterms:created xsi:type="dcterms:W3CDTF">2025-08-21T18:41:07Z</dcterms:created>
  <dcterms:modified xsi:type="dcterms:W3CDTF">2025-08-21T22:21:31Z</dcterms:modified>
</cp:coreProperties>
</file>